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ownloads\"/>
    </mc:Choice>
  </mc:AlternateContent>
  <bookViews>
    <workbookView xWindow="0" yWindow="0" windowWidth="20490" windowHeight="7755"/>
  </bookViews>
  <sheets>
    <sheet name="ΔΙΕΥΘΥΝΣΗ Π.Ε. ΚΥΚΛΑΔΩΝ_Μοριοδό" sheetId="1" r:id="rId1"/>
  </sheets>
  <calcPr calcId="152511"/>
</workbook>
</file>

<file path=xl/calcChain.xml><?xml version="1.0" encoding="utf-8"?>
<calcChain xmlns="http://schemas.openxmlformats.org/spreadsheetml/2006/main">
  <c r="AX15" i="1" l="1"/>
  <c r="G15" i="1"/>
  <c r="F15" i="1" s="1"/>
  <c r="AZ15" i="1"/>
  <c r="R15" i="1"/>
  <c r="AA12" i="1"/>
  <c r="AA13" i="1"/>
  <c r="AA14" i="1"/>
  <c r="AA15" i="1"/>
  <c r="H15" i="1"/>
  <c r="BD10" i="1"/>
  <c r="BD13" i="1"/>
  <c r="BD5" i="1"/>
  <c r="BD14" i="1"/>
  <c r="BD6" i="1"/>
  <c r="AY6" i="1" s="1"/>
  <c r="AX6" i="1" s="1"/>
  <c r="F6" i="1" s="1"/>
  <c r="BD12" i="1"/>
  <c r="BD7" i="1"/>
  <c r="BD9" i="1"/>
  <c r="BD8" i="1"/>
  <c r="AY8" i="1" s="1"/>
  <c r="AX8" i="1" s="1"/>
  <c r="AZ8" i="1"/>
  <c r="R8" i="1"/>
  <c r="H9" i="1"/>
  <c r="H8" i="1"/>
  <c r="G8" i="1" s="1"/>
  <c r="F8" i="1" s="1"/>
  <c r="AZ9" i="1"/>
  <c r="R9" i="1"/>
  <c r="AZ7" i="1"/>
  <c r="H7" i="1"/>
  <c r="G7" i="1" s="1"/>
  <c r="F7" i="1" s="1"/>
  <c r="R7" i="1"/>
  <c r="AZ12" i="1"/>
  <c r="R12" i="1"/>
  <c r="H12" i="1"/>
  <c r="G12" i="1" s="1"/>
  <c r="R6" i="1"/>
  <c r="R10" i="1"/>
  <c r="R13" i="1"/>
  <c r="R5" i="1"/>
  <c r="R14" i="1"/>
  <c r="AZ10" i="1"/>
  <c r="AY10" i="1" s="1"/>
  <c r="AX10" i="1" s="1"/>
  <c r="AZ13" i="1"/>
  <c r="AZ5" i="1"/>
  <c r="AZ14" i="1"/>
  <c r="AY14" i="1"/>
  <c r="AX14" i="1" s="1"/>
  <c r="AZ6" i="1"/>
  <c r="AA10" i="1"/>
  <c r="AA5" i="1"/>
  <c r="AA6" i="1"/>
  <c r="H6" i="1"/>
  <c r="H10" i="1"/>
  <c r="H13" i="1"/>
  <c r="H5" i="1"/>
  <c r="G5" i="1" s="1"/>
  <c r="F5" i="1" s="1"/>
  <c r="H14" i="1"/>
  <c r="G14" i="1"/>
  <c r="AT13" i="1"/>
  <c r="AH13" i="1"/>
  <c r="BD11" i="1"/>
  <c r="AZ11" i="1"/>
  <c r="AY11" i="1" s="1"/>
  <c r="AX11" i="1" s="1"/>
  <c r="AA11" i="1"/>
  <c r="R11" i="1"/>
  <c r="H11" i="1"/>
  <c r="G11" i="1" s="1"/>
  <c r="AH10" i="1"/>
  <c r="G9" i="1"/>
  <c r="AY7" i="1"/>
  <c r="AX7" i="1"/>
  <c r="AY9" i="1"/>
  <c r="AX9" i="1" s="1"/>
  <c r="G6" i="1"/>
  <c r="G13" i="1"/>
  <c r="F13" i="1" s="1"/>
  <c r="AY13" i="1"/>
  <c r="AX13" i="1"/>
  <c r="AY5" i="1"/>
  <c r="AX5" i="1" s="1"/>
  <c r="AY12" i="1"/>
  <c r="AX12" i="1" s="1"/>
  <c r="G10" i="1"/>
  <c r="F9" i="1" l="1"/>
  <c r="F14" i="1"/>
  <c r="F12" i="1"/>
  <c r="F10" i="1"/>
  <c r="F11" i="1"/>
</calcChain>
</file>

<file path=xl/sharedStrings.xml><?xml version="1.0" encoding="utf-8"?>
<sst xmlns="http://schemas.openxmlformats.org/spreadsheetml/2006/main" count="162" uniqueCount="143">
  <si>
    <t>α/α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</si>
  <si>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</si>
  <si>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</si>
  <si>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</si>
  <si>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</si>
  <si>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</si>
  <si>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</si>
  <si>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</si>
  <si>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</si>
  <si>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</si>
  <si>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</si>
  <si>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</si>
  <si>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</si>
  <si>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</si>
  <si>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</si>
  <si>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</si>
  <si>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</si>
  <si>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</si>
  <si>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</si>
  <si>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</si>
  <si>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</si>
  <si>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</si>
  <si>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</si>
  <si>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</si>
  <si>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</si>
  <si>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</si>
  <si>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</si>
  <si>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</si>
  <si>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</si>
  <si>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</si>
  <si>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</si>
  <si>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</si>
  <si>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</si>
  <si>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</si>
  <si>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</si>
  <si>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</si>
  <si>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</si>
  <si>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</si>
  <si>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</si>
  <si>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</si>
  <si>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</si>
  <si>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</si>
  <si>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</si>
  <si>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</si>
  <si>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</si>
  <si>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</si>
  <si>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</si>
  <si>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</si>
  <si>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</si>
  <si>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</si>
  <si>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</si>
  <si>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</si>
  <si>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</si>
  <si>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</si>
  <si>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</si>
  <si>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</si>
  <si>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</si>
  <si>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</si>
  <si>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</si>
  <si>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</si>
  <si>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</si>
  <si>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</si>
  <si>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</si>
  <si>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</si>
  <si>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</si>
  <si>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</si>
  <si>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</si>
  <si>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</si>
  <si>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</si>
  <si>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</si>
  <si>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</si>
  <si>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</si>
  <si>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</si>
  <si>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</si>
  <si>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</si>
  <si>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</si>
  <si>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</si>
  <si>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</si>
  <si>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</si>
  <si>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</si>
  <si>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</si>
  <si>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</si>
  <si>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</si>
  <si>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</si>
  <si>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</si>
  <si>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</si>
  <si>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</si>
  <si>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</si>
  <si>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</si>
  <si>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</si>
  <si>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</si>
  <si>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</si>
  <si>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</si>
  <si>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</si>
  <si>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</si>
  <si>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</si>
  <si>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</si>
  <si>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</si>
  <si>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</si>
  <si>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</si>
  <si>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</si>
  <si>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</si>
  <si>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</si>
  <si>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</si>
  <si>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</si>
  <si>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</si>
  <si>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</si>
  <si>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</si>
  <si>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</si>
  <si>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</si>
  <si>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</si>
  <si>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</si>
  <si>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</si>
  <si>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</si>
  <si>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</si>
  <si>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</si>
  <si>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</si>
  <si>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</si>
  <si>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</si>
  <si>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</si>
  <si>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</si>
  <si>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</si>
  <si>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</si>
  <si>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</si>
  <si>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</si>
  <si>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</si>
  <si>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</si>
  <si>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</si>
  <si>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</si>
  <si>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Α/ΘΜΙΑ</t>
  </si>
  <si>
    <t>ΠΕ70</t>
  </si>
  <si>
    <t>ΠΑΣΧΑΛΗΣ ΑΛΕΞΑΝΔΡΟΣ</t>
  </si>
  <si>
    <t>ΒΛΑΧΑΣ ΙΩΑΝΝΗΣ</t>
  </si>
  <si>
    <t>ΚΑΤΣΙΚΙΝΗΣ ΓΕΩΡΓΙΟΣ</t>
  </si>
  <si>
    <t>ΓΡΑΒΟΣ ΕΛΕΥΘΕΡΙΟΣ</t>
  </si>
  <si>
    <t>ΣΙΓΑΛΑ ΛΟΥΚΙΑ</t>
  </si>
  <si>
    <t>ΠΕ06</t>
  </si>
  <si>
    <t>ΓΑΒΑΛΑ ΚΑΛΑΜΙΩΤΙΣΣΑ</t>
  </si>
  <si>
    <t>ΑΡΑΚΑΔΑΚΗ ΑΝΝΑ</t>
  </si>
  <si>
    <t>ΣΤΕΦΟΥ ΑΝΝΑ</t>
  </si>
  <si>
    <t>ΜΠΑΚΑΛΗΣ ΔΗΜΗΤΡΙΟΣ</t>
  </si>
  <si>
    <t>ΑΝΕΣΤΗ ΠΑΝΑΓΟΥΛΑ</t>
  </si>
  <si>
    <t>ΣΤΕΡΓΙΟΥΛΑΣ ΘΩΜΑΣ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</si>
</sst>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"/>
    <numFmt numFmtId="167" formatCode="#,##0.0;;"/>
    <numFmt numFmtId="168" formatCode="#,##0.00;;"/>
    <numFmt numFmtId="169" formatCode="#,##0.000;;"/>
    <numFmt numFmtId="170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70" fontId="0" fillId="0" borderId="2" xfId="0" applyNumberFormat="1" applyBorder="1" applyAlignment="1" applyProtection="1">
      <alignment horizontal="center"/>
    </xf>
    <xf numFmtId="169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6" fontId="0" fillId="0" borderId="5" xfId="0" applyNumberFormat="1" applyFill="1" applyBorder="1" applyAlignment="1" applyProtection="1">
      <alignment horizontal="center"/>
    </xf>
    <xf numFmtId="167" fontId="0" fillId="0" borderId="5" xfId="0" applyNumberFormat="1" applyFill="1" applyBorder="1" applyAlignment="1" applyProtection="1">
      <alignment horizontal="center"/>
    </xf>
    <xf numFmtId="168" fontId="0" fillId="0" borderId="5" xfId="0" applyNumberFormat="1" applyFill="1" applyBorder="1" applyAlignment="1" applyProtection="1">
      <alignment horizontal="center"/>
    </xf>
    <xf numFmtId="169" fontId="0" fillId="0" borderId="5" xfId="0" applyNumberFormat="1" applyFill="1" applyBorder="1" applyAlignment="1" applyProtection="1">
      <alignment horizontal="center"/>
    </xf>
    <xf numFmtId="170" fontId="0" fillId="0" borderId="2" xfId="0" applyNumberFormat="1" applyFill="1" applyBorder="1" applyAlignment="1" applyProtection="1">
      <alignment horizontal="center"/>
    </xf>
    <xf numFmtId="169" fontId="0" fillId="0" borderId="2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9" fontId="0" fillId="0" borderId="5" xfId="0" applyNumberFormat="1" applyBorder="1" applyAlignment="1" applyProtection="1">
      <alignment horizontal="center"/>
    </xf>
    <xf numFmtId="168" fontId="0" fillId="0" borderId="5" xfId="0" applyNumberFormat="1" applyBorder="1" applyAlignment="1" applyProtection="1">
      <alignment horizontal="center"/>
    </xf>
    <xf numFmtId="170" fontId="0" fillId="0" borderId="5" xfId="0" applyNumberFormat="1" applyBorder="1" applyAlignment="1" applyProtection="1">
      <alignment horizontal="center"/>
    </xf>
    <xf numFmtId="168" fontId="0" fillId="0" borderId="2" xfId="0" applyNumberFormat="1" applyFill="1" applyBorder="1" applyAlignment="1" applyProtection="1">
      <alignment horizontal="center"/>
    </xf>
    <xf numFmtId="170" fontId="0" fillId="0" borderId="5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B1" zoomScaleNormal="100" workbookViewId="0">
      <selection activeCell="F19" sqref="F19"/>
    </sheetView>
  </sheetViews>
  <sheetFormatPr defaultRowHeight="15" x14ac:dyDescent="0.25"/>
  <cols>
    <col min="1" max="1" width="8" customWidth="1"/>
    <col min="2" max="2" width="23" customWidth="1"/>
    <col min="3" max="3" width="53" customWidth="1"/>
    <col min="4" max="8" width="25" customWidth="1"/>
    <col min="9" max="17" width="17" customWidth="1"/>
    <col min="18" max="18" width="25" customWidth="1"/>
    <col min="19" max="26" width="17" customWidth="1"/>
    <col min="27" max="27" width="25" customWidth="1"/>
    <col min="28" max="33" width="17" customWidth="1"/>
    <col min="34" max="35" width="25" customWidth="1"/>
    <col min="36" max="45" width="17" customWidth="1"/>
    <col min="46" max="46" width="25" customWidth="1"/>
    <col min="47" max="48" width="17" customWidth="1"/>
    <col min="49" max="52" width="25" customWidth="1"/>
    <col min="53" max="54" width="17" customWidth="1"/>
    <col min="55" max="56" width="25" customWidth="1"/>
    <col min="57" max="58" width="17" customWidth="1"/>
    <col min="59" max="60" width="25" customWidth="1"/>
    <col min="61" max="61" width="17" customWidth="1"/>
    <col min="62" max="62" width="20" customWidth="1"/>
    <col min="63" max="63" width="30" customWidth="1"/>
    <col min="64" max="64" width="20" customWidth="1"/>
    <col min="65" max="66" width="17" customWidth="1"/>
  </cols>
  <sheetData>
    <row r="1" spans="1:66" ht="129.94999999999999" customHeight="1" thickBot="1" x14ac:dyDescent="0.3">
      <c r="A1" s="41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2" t="s">
        <v>5</v>
      </c>
      <c r="G1" s="44" t="s">
        <v>6</v>
      </c>
      <c r="H1" s="46" t="s">
        <v>7</v>
      </c>
      <c r="I1" s="48" t="s">
        <v>8</v>
      </c>
      <c r="J1" s="48" t="s">
        <v>9</v>
      </c>
      <c r="K1" s="48" t="s">
        <v>10</v>
      </c>
      <c r="L1" s="48" t="s">
        <v>11</v>
      </c>
      <c r="M1" s="48" t="s">
        <v>12</v>
      </c>
      <c r="N1" s="48" t="s">
        <v>13</v>
      </c>
      <c r="O1" s="48" t="s">
        <v>14</v>
      </c>
      <c r="P1" s="48" t="s">
        <v>15</v>
      </c>
      <c r="Q1" s="48" t="s">
        <v>16</v>
      </c>
      <c r="R1" s="46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8" t="s">
        <v>25</v>
      </c>
      <c r="AA1" s="46" t="s">
        <v>26</v>
      </c>
      <c r="AB1" s="48" t="s">
        <v>27</v>
      </c>
      <c r="AC1" s="48" t="s">
        <v>28</v>
      </c>
      <c r="AD1" s="48" t="s">
        <v>29</v>
      </c>
      <c r="AE1" s="48" t="s">
        <v>30</v>
      </c>
      <c r="AF1" s="48" t="s">
        <v>31</v>
      </c>
      <c r="AG1" s="48" t="s">
        <v>32</v>
      </c>
      <c r="AH1" s="46" t="s">
        <v>33</v>
      </c>
      <c r="AI1" s="42" t="s">
        <v>34</v>
      </c>
      <c r="AJ1" s="48" t="s">
        <v>35</v>
      </c>
      <c r="AK1" s="48" t="s">
        <v>36</v>
      </c>
      <c r="AL1" s="48" t="s">
        <v>37</v>
      </c>
      <c r="AM1" s="48" t="s">
        <v>38</v>
      </c>
      <c r="AN1" s="48" t="s">
        <v>39</v>
      </c>
      <c r="AO1" s="48" t="s">
        <v>40</v>
      </c>
      <c r="AP1" s="48" t="s">
        <v>41</v>
      </c>
      <c r="AQ1" s="48" t="s">
        <v>42</v>
      </c>
      <c r="AR1" s="48" t="s">
        <v>43</v>
      </c>
      <c r="AS1" s="48" t="s">
        <v>44</v>
      </c>
      <c r="AT1" s="42" t="s">
        <v>45</v>
      </c>
      <c r="AU1" s="48" t="s">
        <v>46</v>
      </c>
      <c r="AV1" s="48" t="s">
        <v>47</v>
      </c>
      <c r="AW1" s="46" t="s">
        <v>48</v>
      </c>
      <c r="AX1" s="44" t="s">
        <v>49</v>
      </c>
      <c r="AY1" s="52" t="s">
        <v>50</v>
      </c>
      <c r="AZ1" s="50" t="s">
        <v>51</v>
      </c>
      <c r="BA1" s="48" t="s">
        <v>52</v>
      </c>
      <c r="BB1" s="48" t="s">
        <v>53</v>
      </c>
      <c r="BC1" s="50" t="s">
        <v>54</v>
      </c>
      <c r="BD1" s="50" t="s">
        <v>55</v>
      </c>
      <c r="BE1" s="48" t="s">
        <v>56</v>
      </c>
      <c r="BF1" s="48" t="s">
        <v>57</v>
      </c>
      <c r="BG1" s="46" t="s">
        <v>58</v>
      </c>
      <c r="BH1" s="46" t="s">
        <v>59</v>
      </c>
      <c r="BI1" s="48" t="s">
        <v>60</v>
      </c>
      <c r="BJ1" s="48" t="s">
        <v>61</v>
      </c>
      <c r="BK1" s="7" t="s">
        <v>62</v>
      </c>
      <c r="BL1" s="7" t="s">
        <v>63</v>
      </c>
      <c r="BM1" s="48" t="s">
        <v>64</v>
      </c>
      <c r="BN1" s="53" t="s">
        <v>65</v>
      </c>
    </row>
    <row r="2" spans="1:66" ht="38.1" customHeight="1" thickBot="1" x14ac:dyDescent="0.3">
      <c r="A2" s="41"/>
      <c r="B2" s="41"/>
      <c r="C2" s="41"/>
      <c r="D2" s="41"/>
      <c r="E2" s="41"/>
      <c r="F2" s="43"/>
      <c r="G2" s="45"/>
      <c r="H2" s="47"/>
      <c r="I2" s="49"/>
      <c r="J2" s="49"/>
      <c r="K2" s="49"/>
      <c r="L2" s="49"/>
      <c r="M2" s="49"/>
      <c r="N2" s="49"/>
      <c r="O2" s="49"/>
      <c r="P2" s="49"/>
      <c r="Q2" s="49"/>
      <c r="R2" s="47"/>
      <c r="S2" s="49"/>
      <c r="T2" s="49"/>
      <c r="U2" s="49"/>
      <c r="V2" s="49"/>
      <c r="W2" s="49"/>
      <c r="X2" s="49"/>
      <c r="Y2" s="49"/>
      <c r="Z2" s="49"/>
      <c r="AA2" s="47"/>
      <c r="AB2" s="49"/>
      <c r="AC2" s="49"/>
      <c r="AD2" s="49"/>
      <c r="AE2" s="49"/>
      <c r="AF2" s="49"/>
      <c r="AG2" s="49"/>
      <c r="AH2" s="47"/>
      <c r="AI2" s="43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3"/>
      <c r="AU2" s="49"/>
      <c r="AV2" s="49"/>
      <c r="AW2" s="47"/>
      <c r="AX2" s="45"/>
      <c r="AY2" s="47"/>
      <c r="AZ2" s="51"/>
      <c r="BA2" s="49"/>
      <c r="BB2" s="49"/>
      <c r="BC2" s="51"/>
      <c r="BD2" s="51"/>
      <c r="BE2" s="49"/>
      <c r="BF2" s="49"/>
      <c r="BG2" s="47"/>
      <c r="BH2" s="47"/>
      <c r="BI2" s="49"/>
      <c r="BJ2" s="49"/>
      <c r="BK2" s="48" t="s">
        <v>66</v>
      </c>
      <c r="BL2" s="49"/>
      <c r="BM2" s="49"/>
      <c r="BN2" s="54"/>
    </row>
    <row r="3" spans="1:66" ht="42" customHeight="1" thickBot="1" x14ac:dyDescent="0.3">
      <c r="A3" s="41"/>
      <c r="B3" s="41"/>
      <c r="C3" s="41"/>
      <c r="D3" s="41"/>
      <c r="E3" s="41"/>
      <c r="F3" s="2" t="s">
        <v>67</v>
      </c>
      <c r="G3" s="3">
        <v>28</v>
      </c>
      <c r="H3" s="5">
        <v>13</v>
      </c>
      <c r="I3" s="7">
        <v>6</v>
      </c>
      <c r="J3" s="7">
        <v>5</v>
      </c>
      <c r="K3" s="7">
        <v>4</v>
      </c>
      <c r="L3" s="7">
        <v>3</v>
      </c>
      <c r="M3" s="7">
        <v>2</v>
      </c>
      <c r="N3" s="7">
        <v>3</v>
      </c>
      <c r="O3" s="7">
        <v>2</v>
      </c>
      <c r="P3" s="7">
        <v>1</v>
      </c>
      <c r="Q3" s="7">
        <v>1</v>
      </c>
      <c r="R3" s="5">
        <v>4</v>
      </c>
      <c r="S3" s="7">
        <v>1</v>
      </c>
      <c r="T3" s="7">
        <v>2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0.5</v>
      </c>
      <c r="AA3" s="5">
        <v>4</v>
      </c>
      <c r="AB3" s="7">
        <v>3</v>
      </c>
      <c r="AC3" s="7">
        <v>2</v>
      </c>
      <c r="AD3" s="7">
        <v>1</v>
      </c>
      <c r="AE3" s="7">
        <v>2</v>
      </c>
      <c r="AF3" s="7">
        <v>1</v>
      </c>
      <c r="AG3" s="7">
        <v>0.5</v>
      </c>
      <c r="AH3" s="5">
        <v>5</v>
      </c>
      <c r="AI3" s="2">
        <v>3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2">
        <v>2</v>
      </c>
      <c r="AU3" s="7"/>
      <c r="AV3" s="7"/>
      <c r="AW3" s="5">
        <v>2</v>
      </c>
      <c r="AX3" s="3">
        <v>27</v>
      </c>
      <c r="AY3" s="5">
        <v>13</v>
      </c>
      <c r="AZ3" s="8">
        <v>9</v>
      </c>
      <c r="BA3" s="7"/>
      <c r="BB3" s="7"/>
      <c r="BC3" s="8">
        <v>5</v>
      </c>
      <c r="BD3" s="8">
        <v>4</v>
      </c>
      <c r="BE3" s="7">
        <v>2</v>
      </c>
      <c r="BF3" s="7">
        <v>3</v>
      </c>
      <c r="BG3" s="5">
        <v>2</v>
      </c>
      <c r="BH3" s="5">
        <v>12</v>
      </c>
      <c r="BI3" s="7">
        <v>6</v>
      </c>
      <c r="BJ3" s="7">
        <v>6</v>
      </c>
      <c r="BK3" s="7">
        <v>6</v>
      </c>
      <c r="BL3" s="7">
        <v>4</v>
      </c>
      <c r="BM3" s="7">
        <v>3</v>
      </c>
      <c r="BN3" s="10">
        <v>2</v>
      </c>
    </row>
    <row r="4" spans="1:66" ht="90" customHeight="1" thickBot="1" x14ac:dyDescent="0.3">
      <c r="A4" s="41"/>
      <c r="B4" s="41"/>
      <c r="C4" s="41"/>
      <c r="D4" s="41"/>
      <c r="E4" s="41"/>
      <c r="F4" s="1" t="s">
        <v>68</v>
      </c>
      <c r="G4" s="4" t="s">
        <v>69</v>
      </c>
      <c r="H4" s="6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6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6" t="s">
        <v>89</v>
      </c>
      <c r="AB4" s="1" t="s">
        <v>90</v>
      </c>
      <c r="AC4" s="1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6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6" t="s">
        <v>111</v>
      </c>
      <c r="AX4" s="4" t="s">
        <v>112</v>
      </c>
      <c r="AY4" s="6" t="s">
        <v>113</v>
      </c>
      <c r="AZ4" s="9" t="s">
        <v>114</v>
      </c>
      <c r="BA4" s="1" t="s">
        <v>115</v>
      </c>
      <c r="BB4" s="1" t="s">
        <v>116</v>
      </c>
      <c r="BC4" s="9" t="s">
        <v>117</v>
      </c>
      <c r="BD4" s="9" t="s">
        <v>118</v>
      </c>
      <c r="BE4" s="1" t="s">
        <v>119</v>
      </c>
      <c r="BF4" s="1" t="s">
        <v>120</v>
      </c>
      <c r="BG4" s="6" t="s">
        <v>121</v>
      </c>
      <c r="BH4" s="6" t="s">
        <v>122</v>
      </c>
      <c r="BI4" s="1" t="s">
        <v>123</v>
      </c>
      <c r="BJ4" s="1" t="s">
        <v>124</v>
      </c>
      <c r="BK4" s="1" t="s">
        <v>125</v>
      </c>
      <c r="BL4" s="1" t="s">
        <v>126</v>
      </c>
      <c r="BM4" s="1" t="s">
        <v>127</v>
      </c>
      <c r="BN4" s="11" t="s">
        <v>128</v>
      </c>
    </row>
    <row r="5" spans="1:66" x14ac:dyDescent="0.25">
      <c r="A5" s="24">
        <v>1</v>
      </c>
      <c r="B5" s="24">
        <v>621488</v>
      </c>
      <c r="C5" s="31" t="s">
        <v>134</v>
      </c>
      <c r="D5" s="30" t="s">
        <v>130</v>
      </c>
      <c r="E5" s="30" t="s">
        <v>129</v>
      </c>
      <c r="F5" s="12">
        <f t="shared" ref="F5:F15" si="0">G5+AX5</f>
        <v>23.1</v>
      </c>
      <c r="G5" s="13">
        <f t="shared" ref="G5:G15" si="1">MIN(H5+R5+AA5+AH5+AW5,$G$3)</f>
        <v>14.625</v>
      </c>
      <c r="H5" s="14">
        <f t="shared" ref="H5:H15" si="2">MIN(SUM(I5:Q5),$H$3)</f>
        <v>7</v>
      </c>
      <c r="I5" s="24"/>
      <c r="J5" s="24"/>
      <c r="K5" s="29">
        <v>4</v>
      </c>
      <c r="L5" s="24"/>
      <c r="M5" s="24"/>
      <c r="N5" s="29">
        <v>3</v>
      </c>
      <c r="O5" s="24"/>
      <c r="P5" s="24"/>
      <c r="Q5" s="24"/>
      <c r="R5" s="15">
        <f t="shared" ref="R5:R15" si="3">MIN(SUM(S5:Z5),$R$3)</f>
        <v>4</v>
      </c>
      <c r="S5" s="29">
        <v>1</v>
      </c>
      <c r="T5" s="29">
        <v>1</v>
      </c>
      <c r="U5" s="34">
        <v>1</v>
      </c>
      <c r="V5" s="34">
        <v>0.7</v>
      </c>
      <c r="W5" s="24"/>
      <c r="X5" s="24"/>
      <c r="Y5" s="29">
        <v>1</v>
      </c>
      <c r="Z5" s="24"/>
      <c r="AA5" s="15">
        <f>MIN(SUM(AB5:AG5),$AA$3)</f>
        <v>3.5</v>
      </c>
      <c r="AB5" s="24"/>
      <c r="AC5" s="24"/>
      <c r="AD5" s="24"/>
      <c r="AE5" s="29">
        <v>3</v>
      </c>
      <c r="AF5" s="24"/>
      <c r="AG5" s="34">
        <v>0.5</v>
      </c>
      <c r="AH5" s="24">
        <v>0.125</v>
      </c>
      <c r="AI5" s="24"/>
      <c r="AJ5" s="24"/>
      <c r="AK5" s="24"/>
      <c r="AL5" s="24"/>
      <c r="AM5" s="24"/>
      <c r="AN5" s="24"/>
      <c r="AO5" s="24">
        <v>0.125</v>
      </c>
      <c r="AP5" s="24"/>
      <c r="AQ5" s="24"/>
      <c r="AR5" s="24"/>
      <c r="AS5" s="24"/>
      <c r="AT5" s="24"/>
      <c r="AU5" s="24"/>
      <c r="AV5" s="24"/>
      <c r="AW5" s="24"/>
      <c r="AX5" s="12">
        <f t="shared" ref="AX5:AX15" si="4">MIN(AY5+BG5+BH5,$AX$3)</f>
        <v>8.4749999999999996</v>
      </c>
      <c r="AY5" s="13">
        <f t="shared" ref="AY5:AY14" si="5">MIN(AZ5+BC5+BD5,$AY$3)</f>
        <v>7.85</v>
      </c>
      <c r="AZ5" s="13">
        <f t="shared" ref="AZ5:AZ15" si="6">MIN(SUM(BA5:BB5),$AZ$3)</f>
        <v>6.75</v>
      </c>
      <c r="BA5" s="38">
        <v>6.75</v>
      </c>
      <c r="BB5" s="24"/>
      <c r="BC5" s="34">
        <v>1.1000000000000001</v>
      </c>
      <c r="BD5" s="14">
        <f t="shared" ref="BD5:BD14" si="7">MIN(SUM(BE5:BF5),$BD$3)</f>
        <v>0</v>
      </c>
      <c r="BE5" s="24"/>
      <c r="BF5" s="24"/>
      <c r="BG5" s="24"/>
      <c r="BH5" s="24">
        <v>0.625</v>
      </c>
      <c r="BI5" s="24"/>
      <c r="BJ5" s="24"/>
      <c r="BK5" s="24"/>
      <c r="BL5" s="22">
        <v>0.375</v>
      </c>
      <c r="BM5" s="22">
        <v>0.25</v>
      </c>
      <c r="BN5" s="24"/>
    </row>
    <row r="6" spans="1:66" x14ac:dyDescent="0.25">
      <c r="A6" s="24">
        <v>2</v>
      </c>
      <c r="B6" s="24">
        <v>613543</v>
      </c>
      <c r="C6" s="25" t="s">
        <v>137</v>
      </c>
      <c r="D6" s="25" t="s">
        <v>130</v>
      </c>
      <c r="E6" s="25" t="s">
        <v>129</v>
      </c>
      <c r="F6" s="12">
        <f t="shared" si="0"/>
        <v>23</v>
      </c>
      <c r="G6" s="13">
        <f t="shared" si="1"/>
        <v>8</v>
      </c>
      <c r="H6" s="24">
        <f t="shared" si="2"/>
        <v>4</v>
      </c>
      <c r="I6" s="24"/>
      <c r="J6" s="24"/>
      <c r="K6" s="24">
        <v>4</v>
      </c>
      <c r="L6" s="24"/>
      <c r="M6" s="24"/>
      <c r="N6" s="24"/>
      <c r="O6" s="24"/>
      <c r="P6" s="24"/>
      <c r="Q6" s="24"/>
      <c r="R6" s="15">
        <f t="shared" si="3"/>
        <v>1</v>
      </c>
      <c r="S6" s="24"/>
      <c r="T6" s="24"/>
      <c r="U6" s="24">
        <v>1</v>
      </c>
      <c r="V6" s="24"/>
      <c r="W6" s="24"/>
      <c r="X6" s="24"/>
      <c r="Y6" s="24"/>
      <c r="Z6" s="24"/>
      <c r="AA6" s="15">
        <f>MIN(SUM(AB6:AG6),$AA$3)</f>
        <v>3</v>
      </c>
      <c r="AB6" s="24">
        <v>3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2">
        <f t="shared" si="4"/>
        <v>15</v>
      </c>
      <c r="AY6" s="13">
        <f t="shared" si="5"/>
        <v>9</v>
      </c>
      <c r="AZ6" s="13">
        <f t="shared" si="6"/>
        <v>9</v>
      </c>
      <c r="BA6" s="24">
        <v>9</v>
      </c>
      <c r="BB6" s="24"/>
      <c r="BC6" s="24"/>
      <c r="BD6" s="14">
        <f t="shared" si="7"/>
        <v>0</v>
      </c>
      <c r="BE6" s="24"/>
      <c r="BF6" s="24"/>
      <c r="BG6" s="24"/>
      <c r="BH6" s="24">
        <v>6</v>
      </c>
      <c r="BI6" s="24"/>
      <c r="BJ6" s="24"/>
      <c r="BK6" s="24">
        <v>6</v>
      </c>
      <c r="BL6" s="24"/>
      <c r="BM6" s="24"/>
      <c r="BN6" s="24"/>
    </row>
    <row r="7" spans="1:66" x14ac:dyDescent="0.25">
      <c r="A7" s="24">
        <v>3</v>
      </c>
      <c r="B7" s="24">
        <v>573814</v>
      </c>
      <c r="C7" s="25" t="s">
        <v>139</v>
      </c>
      <c r="D7" s="25" t="s">
        <v>130</v>
      </c>
      <c r="E7" s="25" t="s">
        <v>129</v>
      </c>
      <c r="F7" s="12">
        <f t="shared" si="0"/>
        <v>19.375</v>
      </c>
      <c r="G7" s="13">
        <f t="shared" si="1"/>
        <v>4</v>
      </c>
      <c r="H7" s="24">
        <f t="shared" si="2"/>
        <v>3</v>
      </c>
      <c r="I7" s="24"/>
      <c r="J7" s="24"/>
      <c r="K7" s="24"/>
      <c r="L7" s="24"/>
      <c r="M7" s="24"/>
      <c r="N7" s="24">
        <v>3</v>
      </c>
      <c r="O7" s="24"/>
      <c r="P7" s="24"/>
      <c r="Q7" s="24"/>
      <c r="R7" s="24">
        <f t="shared" si="3"/>
        <v>0</v>
      </c>
      <c r="S7" s="24"/>
      <c r="T7" s="24"/>
      <c r="U7" s="24"/>
      <c r="V7" s="24"/>
      <c r="W7" s="24"/>
      <c r="X7" s="24"/>
      <c r="Y7" s="24"/>
      <c r="Z7" s="24"/>
      <c r="AA7" s="24">
        <v>1</v>
      </c>
      <c r="AB7" s="24"/>
      <c r="AC7" s="24"/>
      <c r="AD7" s="24">
        <v>1</v>
      </c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2">
        <f t="shared" si="4"/>
        <v>15.375</v>
      </c>
      <c r="AY7" s="24">
        <f t="shared" si="5"/>
        <v>9</v>
      </c>
      <c r="AZ7" s="24">
        <f t="shared" si="6"/>
        <v>9</v>
      </c>
      <c r="BA7" s="24">
        <v>9</v>
      </c>
      <c r="BB7" s="24"/>
      <c r="BC7" s="24"/>
      <c r="BD7" s="14">
        <f t="shared" si="7"/>
        <v>0</v>
      </c>
      <c r="BE7" s="24"/>
      <c r="BF7" s="24"/>
      <c r="BG7" s="24"/>
      <c r="BH7" s="24">
        <v>6.375</v>
      </c>
      <c r="BI7" s="24"/>
      <c r="BJ7" s="24"/>
      <c r="BK7" s="24">
        <v>2.25</v>
      </c>
      <c r="BL7" s="24">
        <v>4</v>
      </c>
      <c r="BM7" s="24"/>
      <c r="BN7" s="24">
        <v>0.375</v>
      </c>
    </row>
    <row r="8" spans="1:66" x14ac:dyDescent="0.25">
      <c r="A8" s="26">
        <v>4</v>
      </c>
      <c r="B8" s="26">
        <v>701864</v>
      </c>
      <c r="C8" s="27" t="s">
        <v>141</v>
      </c>
      <c r="D8" s="27" t="s">
        <v>130</v>
      </c>
      <c r="E8" s="27" t="s">
        <v>129</v>
      </c>
      <c r="F8" s="21">
        <f t="shared" si="0"/>
        <v>19.25</v>
      </c>
      <c r="G8" s="22">
        <f t="shared" si="1"/>
        <v>7.5</v>
      </c>
      <c r="H8" s="30">
        <f t="shared" si="2"/>
        <v>3</v>
      </c>
      <c r="I8" s="26"/>
      <c r="J8" s="26"/>
      <c r="K8" s="26"/>
      <c r="L8" s="26"/>
      <c r="M8" s="26"/>
      <c r="N8" s="26">
        <v>3</v>
      </c>
      <c r="O8" s="26"/>
      <c r="P8" s="26"/>
      <c r="Q8" s="26"/>
      <c r="R8" s="30">
        <f t="shared" si="3"/>
        <v>1</v>
      </c>
      <c r="S8" s="26"/>
      <c r="T8" s="26"/>
      <c r="U8" s="26">
        <v>0.5</v>
      </c>
      <c r="V8" s="26"/>
      <c r="W8" s="26"/>
      <c r="X8" s="26"/>
      <c r="Y8" s="26"/>
      <c r="Z8" s="26">
        <v>0.5</v>
      </c>
      <c r="AA8" s="30">
        <v>3.5</v>
      </c>
      <c r="AB8" s="26">
        <v>3</v>
      </c>
      <c r="AC8" s="26"/>
      <c r="AD8" s="26"/>
      <c r="AE8" s="26"/>
      <c r="AF8" s="26"/>
      <c r="AG8" s="26">
        <v>0.5</v>
      </c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30">
        <f t="shared" si="4"/>
        <v>11.75</v>
      </c>
      <c r="AY8" s="30">
        <f t="shared" si="5"/>
        <v>8.25</v>
      </c>
      <c r="AZ8" s="30">
        <f t="shared" si="6"/>
        <v>7.25</v>
      </c>
      <c r="BA8" s="26">
        <v>7.25</v>
      </c>
      <c r="BB8" s="26"/>
      <c r="BC8" s="26"/>
      <c r="BD8" s="29">
        <f t="shared" si="7"/>
        <v>1</v>
      </c>
      <c r="BE8" s="26"/>
      <c r="BF8" s="26">
        <v>1</v>
      </c>
      <c r="BG8" s="26"/>
      <c r="BH8" s="26">
        <v>3.5</v>
      </c>
      <c r="BI8" s="26"/>
      <c r="BJ8" s="26"/>
      <c r="BK8" s="26">
        <v>1.125</v>
      </c>
      <c r="BL8" s="26">
        <v>2.375</v>
      </c>
      <c r="BM8" s="26"/>
      <c r="BN8" s="26"/>
    </row>
    <row r="9" spans="1:66" x14ac:dyDescent="0.25">
      <c r="A9" s="26">
        <v>5</v>
      </c>
      <c r="B9" s="26">
        <v>582449</v>
      </c>
      <c r="C9" s="27" t="s">
        <v>140</v>
      </c>
      <c r="D9" s="27" t="s">
        <v>130</v>
      </c>
      <c r="E9" s="27" t="s">
        <v>129</v>
      </c>
      <c r="F9" s="21">
        <f t="shared" si="0"/>
        <v>17</v>
      </c>
      <c r="G9" s="22">
        <f t="shared" si="1"/>
        <v>2</v>
      </c>
      <c r="H9" s="24">
        <f t="shared" si="2"/>
        <v>0</v>
      </c>
      <c r="I9" s="26"/>
      <c r="J9" s="26"/>
      <c r="K9" s="26"/>
      <c r="L9" s="26"/>
      <c r="M9" s="26"/>
      <c r="N9" s="26"/>
      <c r="O9" s="26"/>
      <c r="P9" s="26"/>
      <c r="Q9" s="26"/>
      <c r="R9" s="30">
        <f t="shared" si="3"/>
        <v>2</v>
      </c>
      <c r="S9" s="26"/>
      <c r="T9" s="26"/>
      <c r="U9" s="26">
        <v>1</v>
      </c>
      <c r="V9" s="26">
        <v>1</v>
      </c>
      <c r="W9" s="26"/>
      <c r="X9" s="26"/>
      <c r="Y9" s="26"/>
      <c r="Z9" s="26"/>
      <c r="AA9" s="30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30">
        <f t="shared" si="4"/>
        <v>15</v>
      </c>
      <c r="AY9" s="30">
        <f t="shared" si="5"/>
        <v>9</v>
      </c>
      <c r="AZ9" s="30">
        <f t="shared" si="6"/>
        <v>9</v>
      </c>
      <c r="BA9" s="26">
        <v>9</v>
      </c>
      <c r="BB9" s="26"/>
      <c r="BC9" s="26"/>
      <c r="BD9" s="14">
        <f t="shared" si="7"/>
        <v>0</v>
      </c>
      <c r="BE9" s="26"/>
      <c r="BF9" s="26"/>
      <c r="BG9" s="26"/>
      <c r="BH9" s="26">
        <v>6</v>
      </c>
      <c r="BI9" s="26"/>
      <c r="BJ9" s="26"/>
      <c r="BK9" s="26">
        <v>6</v>
      </c>
      <c r="BL9" s="26"/>
      <c r="BM9" s="26"/>
      <c r="BN9" s="26"/>
    </row>
    <row r="10" spans="1:66" x14ac:dyDescent="0.25">
      <c r="A10" s="26">
        <v>6</v>
      </c>
      <c r="B10" s="16">
        <v>605707</v>
      </c>
      <c r="C10" s="28" t="s">
        <v>132</v>
      </c>
      <c r="D10" s="16" t="s">
        <v>130</v>
      </c>
      <c r="E10" s="16" t="s">
        <v>129</v>
      </c>
      <c r="F10" s="12">
        <f t="shared" si="0"/>
        <v>15.6</v>
      </c>
      <c r="G10" s="13">
        <f t="shared" si="1"/>
        <v>5.0999999999999996</v>
      </c>
      <c r="H10" s="32">
        <f t="shared" si="2"/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15">
        <f t="shared" si="3"/>
        <v>2.1</v>
      </c>
      <c r="S10" s="32">
        <v>0</v>
      </c>
      <c r="T10" s="32">
        <v>0</v>
      </c>
      <c r="U10" s="33">
        <v>1</v>
      </c>
      <c r="V10" s="33">
        <v>0.1</v>
      </c>
      <c r="W10" s="32">
        <v>0</v>
      </c>
      <c r="X10" s="33">
        <v>0</v>
      </c>
      <c r="Y10" s="32">
        <v>1</v>
      </c>
      <c r="Z10" s="33">
        <v>0</v>
      </c>
      <c r="AA10" s="15">
        <f t="shared" ref="AA10:AA15" si="8">MIN(SUM(AB10:AG10),$AA$3)</f>
        <v>3</v>
      </c>
      <c r="AB10" s="32">
        <v>0</v>
      </c>
      <c r="AC10" s="32">
        <v>0</v>
      </c>
      <c r="AD10" s="32">
        <v>0</v>
      </c>
      <c r="AE10" s="32">
        <v>3</v>
      </c>
      <c r="AF10" s="32">
        <v>0</v>
      </c>
      <c r="AG10" s="33">
        <v>0</v>
      </c>
      <c r="AH10" s="35">
        <f>MIN(AI10+AT10,$AH$3)</f>
        <v>0</v>
      </c>
      <c r="AI10" s="35">
        <v>0</v>
      </c>
      <c r="AJ10" s="32">
        <v>0</v>
      </c>
      <c r="AK10" s="33">
        <v>0</v>
      </c>
      <c r="AL10" s="36">
        <v>0</v>
      </c>
      <c r="AM10" s="35">
        <v>0</v>
      </c>
      <c r="AN10" s="36">
        <v>0</v>
      </c>
      <c r="AO10" s="35">
        <v>0</v>
      </c>
      <c r="AP10" s="36">
        <v>0</v>
      </c>
      <c r="AQ10" s="32">
        <v>0</v>
      </c>
      <c r="AR10" s="35">
        <v>0</v>
      </c>
      <c r="AS10" s="36">
        <v>0</v>
      </c>
      <c r="AT10" s="36">
        <v>0</v>
      </c>
      <c r="AU10" s="33">
        <v>0</v>
      </c>
      <c r="AV10" s="36">
        <v>0</v>
      </c>
      <c r="AW10" s="33">
        <v>0</v>
      </c>
      <c r="AX10" s="12">
        <f t="shared" si="4"/>
        <v>10.5</v>
      </c>
      <c r="AY10" s="13">
        <f t="shared" si="5"/>
        <v>9</v>
      </c>
      <c r="AZ10" s="13">
        <f t="shared" si="6"/>
        <v>9</v>
      </c>
      <c r="BA10" s="36">
        <v>9</v>
      </c>
      <c r="BB10" s="35">
        <v>0</v>
      </c>
      <c r="BC10" s="33">
        <v>0</v>
      </c>
      <c r="BD10" s="14">
        <f t="shared" si="7"/>
        <v>0</v>
      </c>
      <c r="BE10" s="32">
        <v>0</v>
      </c>
      <c r="BF10" s="32">
        <v>0</v>
      </c>
      <c r="BG10" s="33">
        <v>0</v>
      </c>
      <c r="BH10" s="37">
        <v>1.5</v>
      </c>
      <c r="BI10" s="33">
        <v>0</v>
      </c>
      <c r="BJ10" s="37">
        <v>0</v>
      </c>
      <c r="BK10" s="35">
        <v>1.125</v>
      </c>
      <c r="BL10" s="35">
        <v>0.375</v>
      </c>
      <c r="BM10" s="35"/>
      <c r="BN10" s="37"/>
    </row>
    <row r="11" spans="1:66" x14ac:dyDescent="0.25">
      <c r="A11" s="26">
        <v>7</v>
      </c>
      <c r="B11" s="16">
        <v>715962</v>
      </c>
      <c r="C11" s="28" t="s">
        <v>131</v>
      </c>
      <c r="D11" s="16" t="s">
        <v>130</v>
      </c>
      <c r="E11" s="16" t="s">
        <v>129</v>
      </c>
      <c r="F11" s="12">
        <f t="shared" si="0"/>
        <v>13.625</v>
      </c>
      <c r="G11" s="13">
        <f t="shared" si="1"/>
        <v>9.75</v>
      </c>
      <c r="H11" s="32">
        <f t="shared" si="2"/>
        <v>7</v>
      </c>
      <c r="I11" s="32">
        <v>0</v>
      </c>
      <c r="J11" s="32">
        <v>0</v>
      </c>
      <c r="K11" s="32">
        <v>4</v>
      </c>
      <c r="L11" s="32">
        <v>0</v>
      </c>
      <c r="M11" s="32">
        <v>0</v>
      </c>
      <c r="N11" s="32">
        <v>3</v>
      </c>
      <c r="O11" s="32"/>
      <c r="P11" s="32">
        <v>0</v>
      </c>
      <c r="Q11" s="32">
        <v>0</v>
      </c>
      <c r="R11" s="33">
        <f t="shared" si="3"/>
        <v>1</v>
      </c>
      <c r="S11" s="32">
        <v>0</v>
      </c>
      <c r="T11" s="32"/>
      <c r="U11" s="33">
        <v>1</v>
      </c>
      <c r="V11" s="33">
        <v>0</v>
      </c>
      <c r="W11" s="32">
        <v>0</v>
      </c>
      <c r="X11" s="33">
        <v>0</v>
      </c>
      <c r="Y11" s="32">
        <v>0</v>
      </c>
      <c r="Z11" s="33"/>
      <c r="AA11" s="15">
        <f t="shared" si="8"/>
        <v>1</v>
      </c>
      <c r="AB11" s="32">
        <v>0</v>
      </c>
      <c r="AC11" s="32"/>
      <c r="AD11" s="32">
        <v>1</v>
      </c>
      <c r="AE11" s="32">
        <v>0</v>
      </c>
      <c r="AF11" s="32">
        <v>0</v>
      </c>
      <c r="AG11" s="33">
        <v>0</v>
      </c>
      <c r="AH11" s="35">
        <v>0.75</v>
      </c>
      <c r="AI11" s="35">
        <v>0</v>
      </c>
      <c r="AJ11" s="32">
        <v>0</v>
      </c>
      <c r="AK11" s="33">
        <v>0.5</v>
      </c>
      <c r="AL11" s="36">
        <v>0</v>
      </c>
      <c r="AM11" s="35">
        <v>0</v>
      </c>
      <c r="AN11" s="36">
        <v>0</v>
      </c>
      <c r="AO11" s="35">
        <v>0.25</v>
      </c>
      <c r="AP11" s="36">
        <v>0</v>
      </c>
      <c r="AQ11" s="32">
        <v>0</v>
      </c>
      <c r="AR11" s="35">
        <v>0</v>
      </c>
      <c r="AS11" s="36">
        <v>0</v>
      </c>
      <c r="AT11" s="36">
        <v>0</v>
      </c>
      <c r="AU11" s="33">
        <v>0</v>
      </c>
      <c r="AV11" s="36">
        <v>0</v>
      </c>
      <c r="AW11" s="33">
        <v>0</v>
      </c>
      <c r="AX11" s="12">
        <f t="shared" si="4"/>
        <v>3.875</v>
      </c>
      <c r="AY11" s="35">
        <f t="shared" si="5"/>
        <v>2.5</v>
      </c>
      <c r="AZ11" s="35">
        <f t="shared" si="6"/>
        <v>2.5</v>
      </c>
      <c r="BA11" s="36">
        <v>2.5</v>
      </c>
      <c r="BB11" s="35">
        <v>0</v>
      </c>
      <c r="BC11" s="33">
        <v>0</v>
      </c>
      <c r="BD11" s="14">
        <f t="shared" si="7"/>
        <v>0</v>
      </c>
      <c r="BE11" s="32">
        <v>0</v>
      </c>
      <c r="BF11" s="32">
        <v>0</v>
      </c>
      <c r="BG11" s="33">
        <v>0</v>
      </c>
      <c r="BH11" s="37">
        <v>1.375</v>
      </c>
      <c r="BI11" s="33">
        <v>0</v>
      </c>
      <c r="BJ11" s="37">
        <v>0</v>
      </c>
      <c r="BK11" s="35">
        <v>0</v>
      </c>
      <c r="BL11" s="35">
        <v>1.375</v>
      </c>
      <c r="BM11" s="35">
        <v>0</v>
      </c>
      <c r="BN11" s="37">
        <v>0</v>
      </c>
    </row>
    <row r="12" spans="1:66" x14ac:dyDescent="0.25">
      <c r="A12" s="26">
        <v>8</v>
      </c>
      <c r="B12" s="16">
        <v>593912</v>
      </c>
      <c r="C12" s="28" t="s">
        <v>138</v>
      </c>
      <c r="D12" s="28" t="s">
        <v>130</v>
      </c>
      <c r="E12" s="28" t="s">
        <v>129</v>
      </c>
      <c r="F12" s="12">
        <f t="shared" si="0"/>
        <v>13.3</v>
      </c>
      <c r="G12" s="13">
        <f t="shared" si="1"/>
        <v>4.3</v>
      </c>
      <c r="H12" s="16">
        <f t="shared" si="2"/>
        <v>4</v>
      </c>
      <c r="I12" s="16"/>
      <c r="J12" s="16"/>
      <c r="K12" s="16">
        <v>4</v>
      </c>
      <c r="L12" s="16"/>
      <c r="M12" s="16"/>
      <c r="N12" s="16"/>
      <c r="O12" s="16"/>
      <c r="P12" s="16"/>
      <c r="Q12" s="16"/>
      <c r="R12" s="16">
        <f t="shared" si="3"/>
        <v>0.3</v>
      </c>
      <c r="S12" s="16"/>
      <c r="T12" s="16"/>
      <c r="U12" s="16">
        <v>0.3</v>
      </c>
      <c r="V12" s="16"/>
      <c r="W12" s="16"/>
      <c r="X12" s="16"/>
      <c r="Y12" s="16"/>
      <c r="Z12" s="16"/>
      <c r="AA12" s="15">
        <f t="shared" si="8"/>
        <v>0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2">
        <f t="shared" si="4"/>
        <v>9</v>
      </c>
      <c r="AY12" s="16">
        <f t="shared" si="5"/>
        <v>9</v>
      </c>
      <c r="AZ12" s="16">
        <f t="shared" si="6"/>
        <v>9</v>
      </c>
      <c r="BA12" s="16">
        <v>9</v>
      </c>
      <c r="BB12" s="16"/>
      <c r="BC12" s="16"/>
      <c r="BD12" s="14">
        <f t="shared" si="7"/>
        <v>0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s="23" customFormat="1" x14ac:dyDescent="0.25">
      <c r="A13" s="26">
        <v>9</v>
      </c>
      <c r="B13" s="16">
        <v>575850</v>
      </c>
      <c r="C13" s="28" t="s">
        <v>133</v>
      </c>
      <c r="D13" s="16" t="s">
        <v>130</v>
      </c>
      <c r="E13" s="16" t="s">
        <v>129</v>
      </c>
      <c r="F13" s="12">
        <f t="shared" si="0"/>
        <v>10.125</v>
      </c>
      <c r="G13" s="13">
        <f t="shared" si="1"/>
        <v>0</v>
      </c>
      <c r="H13" s="32">
        <f t="shared" si="2"/>
        <v>0</v>
      </c>
      <c r="I13" s="32">
        <v>0</v>
      </c>
      <c r="J13" s="32">
        <v>0</v>
      </c>
      <c r="K13" s="32"/>
      <c r="L13" s="32"/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>
        <f t="shared" si="3"/>
        <v>0</v>
      </c>
      <c r="S13" s="32">
        <v>0</v>
      </c>
      <c r="T13" s="32">
        <v>0</v>
      </c>
      <c r="U13" s="33"/>
      <c r="V13" s="33"/>
      <c r="W13" s="32">
        <v>0</v>
      </c>
      <c r="X13" s="33">
        <v>0</v>
      </c>
      <c r="Y13" s="32"/>
      <c r="Z13" s="33">
        <v>0</v>
      </c>
      <c r="AA13" s="15">
        <f t="shared" si="8"/>
        <v>0</v>
      </c>
      <c r="AB13" s="32"/>
      <c r="AC13" s="32">
        <v>0</v>
      </c>
      <c r="AD13" s="32">
        <v>0</v>
      </c>
      <c r="AE13" s="32">
        <v>0</v>
      </c>
      <c r="AF13" s="32">
        <v>0</v>
      </c>
      <c r="AG13" s="33">
        <v>0</v>
      </c>
      <c r="AH13" s="35">
        <f>MIN(AI13+AT13,$AH$3)</f>
        <v>0</v>
      </c>
      <c r="AI13" s="35"/>
      <c r="AJ13" s="32">
        <v>0</v>
      </c>
      <c r="AK13" s="33">
        <v>0</v>
      </c>
      <c r="AL13" s="36">
        <v>0</v>
      </c>
      <c r="AM13" s="35"/>
      <c r="AN13" s="36"/>
      <c r="AO13" s="35"/>
      <c r="AP13" s="36">
        <v>0</v>
      </c>
      <c r="AQ13" s="32">
        <v>0</v>
      </c>
      <c r="AR13" s="35">
        <v>0</v>
      </c>
      <c r="AS13" s="36"/>
      <c r="AT13" s="36">
        <f>MIN(SUM(AU13:AV13),$AT$3)</f>
        <v>0</v>
      </c>
      <c r="AU13" s="33">
        <v>0</v>
      </c>
      <c r="AV13" s="36">
        <v>0</v>
      </c>
      <c r="AW13" s="33">
        <v>0</v>
      </c>
      <c r="AX13" s="37">
        <f t="shared" si="4"/>
        <v>10.125</v>
      </c>
      <c r="AY13" s="35">
        <f t="shared" si="5"/>
        <v>9</v>
      </c>
      <c r="AZ13" s="35">
        <f t="shared" si="6"/>
        <v>9</v>
      </c>
      <c r="BA13" s="36">
        <v>9</v>
      </c>
      <c r="BB13" s="35">
        <v>0</v>
      </c>
      <c r="BC13" s="33">
        <v>0</v>
      </c>
      <c r="BD13" s="14">
        <f t="shared" si="7"/>
        <v>0</v>
      </c>
      <c r="BE13" s="32">
        <v>0</v>
      </c>
      <c r="BF13" s="32">
        <v>0</v>
      </c>
      <c r="BG13" s="33">
        <v>0</v>
      </c>
      <c r="BH13" s="37">
        <v>1.125</v>
      </c>
      <c r="BI13" s="33">
        <v>0</v>
      </c>
      <c r="BJ13" s="37">
        <v>0</v>
      </c>
      <c r="BK13" s="35">
        <v>1.125</v>
      </c>
      <c r="BL13" s="35">
        <v>0</v>
      </c>
      <c r="BM13" s="35">
        <v>0</v>
      </c>
      <c r="BN13" s="37"/>
    </row>
    <row r="14" spans="1:66" s="23" customFormat="1" x14ac:dyDescent="0.25">
      <c r="A14" s="26">
        <v>10</v>
      </c>
      <c r="B14" s="26">
        <v>609754</v>
      </c>
      <c r="C14" s="28" t="s">
        <v>135</v>
      </c>
      <c r="D14" s="28" t="s">
        <v>136</v>
      </c>
      <c r="E14" s="28" t="s">
        <v>129</v>
      </c>
      <c r="F14" s="12">
        <f t="shared" si="0"/>
        <v>10.1</v>
      </c>
      <c r="G14" s="13">
        <f t="shared" si="1"/>
        <v>6.1</v>
      </c>
      <c r="H14" s="32">
        <f t="shared" si="2"/>
        <v>4</v>
      </c>
      <c r="I14" s="16"/>
      <c r="J14" s="16"/>
      <c r="K14" s="17">
        <v>4</v>
      </c>
      <c r="L14" s="16"/>
      <c r="M14" s="16"/>
      <c r="N14" s="16"/>
      <c r="O14" s="16"/>
      <c r="P14" s="16"/>
      <c r="Q14" s="16"/>
      <c r="R14" s="33">
        <f t="shared" si="3"/>
        <v>2.1</v>
      </c>
      <c r="S14" s="16"/>
      <c r="T14" s="17">
        <v>1</v>
      </c>
      <c r="U14" s="18">
        <v>1</v>
      </c>
      <c r="V14" s="18">
        <v>0.1</v>
      </c>
      <c r="W14" s="16"/>
      <c r="X14" s="16"/>
      <c r="Y14" s="16"/>
      <c r="Z14" s="16"/>
      <c r="AA14" s="15">
        <f t="shared" si="8"/>
        <v>0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37">
        <f t="shared" si="4"/>
        <v>4</v>
      </c>
      <c r="AY14" s="35">
        <f t="shared" si="5"/>
        <v>2.5</v>
      </c>
      <c r="AZ14" s="35">
        <f t="shared" si="6"/>
        <v>2.5</v>
      </c>
      <c r="BA14" s="19">
        <v>2.5</v>
      </c>
      <c r="BB14" s="16"/>
      <c r="BC14" s="16"/>
      <c r="BD14" s="14">
        <f t="shared" si="7"/>
        <v>0</v>
      </c>
      <c r="BE14" s="16"/>
      <c r="BF14" s="16"/>
      <c r="BG14" s="16"/>
      <c r="BH14" s="16">
        <v>1.5</v>
      </c>
      <c r="BI14" s="16"/>
      <c r="BJ14" s="16"/>
      <c r="BK14" s="16"/>
      <c r="BL14" s="20">
        <v>1.5</v>
      </c>
      <c r="BM14" s="16"/>
      <c r="BN14" s="16"/>
    </row>
    <row r="15" spans="1:66" s="23" customFormat="1" x14ac:dyDescent="0.25">
      <c r="A15" s="26">
        <v>11</v>
      </c>
      <c r="B15" s="26">
        <v>718730</v>
      </c>
      <c r="C15" s="26" t="s">
        <v>142</v>
      </c>
      <c r="D15" s="27" t="s">
        <v>130</v>
      </c>
      <c r="E15" s="27" t="s">
        <v>129</v>
      </c>
      <c r="F15" s="21">
        <f t="shared" si="0"/>
        <v>9.375</v>
      </c>
      <c r="G15" s="22">
        <f t="shared" si="1"/>
        <v>8</v>
      </c>
      <c r="H15" s="26">
        <f t="shared" si="2"/>
        <v>4</v>
      </c>
      <c r="I15" s="26"/>
      <c r="J15" s="26"/>
      <c r="K15" s="26">
        <v>4</v>
      </c>
      <c r="L15" s="26"/>
      <c r="M15" s="26"/>
      <c r="N15" s="26"/>
      <c r="O15" s="26"/>
      <c r="P15" s="26"/>
      <c r="Q15" s="26"/>
      <c r="R15" s="18">
        <f t="shared" si="3"/>
        <v>1</v>
      </c>
      <c r="S15" s="26"/>
      <c r="T15" s="26">
        <v>1</v>
      </c>
      <c r="U15" s="26"/>
      <c r="V15" s="26"/>
      <c r="W15" s="26"/>
      <c r="X15" s="26"/>
      <c r="Y15" s="26"/>
      <c r="Z15" s="26"/>
      <c r="AA15" s="34">
        <f t="shared" si="8"/>
        <v>3</v>
      </c>
      <c r="AB15" s="26">
        <v>3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39">
        <f t="shared" si="4"/>
        <v>1.375</v>
      </c>
      <c r="AY15" s="26"/>
      <c r="AZ15" s="26">
        <f t="shared" si="6"/>
        <v>0</v>
      </c>
      <c r="BA15" s="26">
        <v>0</v>
      </c>
      <c r="BB15" s="26"/>
      <c r="BC15" s="26"/>
      <c r="BD15" s="26"/>
      <c r="BE15" s="26"/>
      <c r="BF15" s="26"/>
      <c r="BG15" s="26"/>
      <c r="BH15" s="26">
        <v>1.375</v>
      </c>
      <c r="BI15" s="26"/>
      <c r="BJ15" s="26"/>
      <c r="BK15" s="26"/>
      <c r="BL15" s="26">
        <v>1.375</v>
      </c>
      <c r="BM15" s="26"/>
      <c r="BN15" s="26"/>
    </row>
    <row r="16" spans="1:66" x14ac:dyDescent="0.25">
      <c r="A16" s="16"/>
      <c r="B16" s="16"/>
      <c r="C16" s="16"/>
      <c r="D16" s="28"/>
      <c r="E16" s="2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</sheetData>
  <mergeCells count="65">
    <mergeCell ref="BM1:BM2"/>
    <mergeCell ref="BN1:BN2"/>
    <mergeCell ref="BG1:BG2"/>
    <mergeCell ref="BH1:BH2"/>
    <mergeCell ref="BI1:BI2"/>
    <mergeCell ref="BJ1:BJ2"/>
    <mergeCell ref="BK2:BL2"/>
    <mergeCell ref="BB1:BB2"/>
    <mergeCell ref="BC1:BC2"/>
    <mergeCell ref="BD1:BD2"/>
    <mergeCell ref="BE1:BE2"/>
    <mergeCell ref="BF1:BF2"/>
    <mergeCell ref="AW1:AW2"/>
    <mergeCell ref="AX1:AX2"/>
    <mergeCell ref="AY1:AY2"/>
    <mergeCell ref="AZ1:AZ2"/>
    <mergeCell ref="BA1:BA2"/>
    <mergeCell ref="AR1:AR2"/>
    <mergeCell ref="AS1:AS2"/>
    <mergeCell ref="AT1:AT2"/>
    <mergeCell ref="AU1:AU2"/>
    <mergeCell ref="AV1:AV2"/>
    <mergeCell ref="AM1:AM2"/>
    <mergeCell ref="AN1:AN2"/>
    <mergeCell ref="AO1:AO2"/>
    <mergeCell ref="AP1:AP2"/>
    <mergeCell ref="AQ1:AQ2"/>
    <mergeCell ref="AH1:AH2"/>
    <mergeCell ref="AI1:AI2"/>
    <mergeCell ref="AJ1:AJ2"/>
    <mergeCell ref="AK1:AK2"/>
    <mergeCell ref="AL1:AL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N1:N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E1:E4"/>
    <mergeCell ref="F1:F2"/>
    <mergeCell ref="G1:G2"/>
    <mergeCell ref="H1:H2"/>
    <mergeCell ref="A1:A4"/>
    <mergeCell ref="B1:B4"/>
    <mergeCell ref="C1:C4"/>
    <mergeCell ref="D1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ΚΥΚΛΑΔΩΝ_Μοριοδό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 Καραγιάννης</dc:creator>
  <cp:lastModifiedBy>USER-PC</cp:lastModifiedBy>
  <cp:lastPrinted>2024-06-18T13:00:51Z</cp:lastPrinted>
  <dcterms:created xsi:type="dcterms:W3CDTF">2023-02-08T19:25:51Z</dcterms:created>
  <dcterms:modified xsi:type="dcterms:W3CDTF">2024-06-26T14:52:20Z</dcterms:modified>
</cp:coreProperties>
</file>